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.sharepoint.com/teams/00635baylakescouncil/Document Library/Development/Popcorn/2024 Fall Popcorn/Webpage Documents/2024/During/"/>
    </mc:Choice>
  </mc:AlternateContent>
  <xr:revisionPtr revIDLastSave="1" documentId="13_ncr:1_{B0697CCC-BDAB-4EA4-8953-6952F8D79EE1}" xr6:coauthVersionLast="47" xr6:coauthVersionMax="47" xr10:uidLastSave="{D2BF6124-F068-4B39-9CF0-25F08D36AF40}"/>
  <bookViews>
    <workbookView xWindow="-108" yWindow="-108" windowWidth="23256" windowHeight="12576" xr2:uid="{00000000-000D-0000-FFFF-FFFF00000000}"/>
  </bookViews>
  <sheets>
    <sheet name="Inventory" sheetId="1" r:id="rId1"/>
    <sheet name="Summary by Scout" sheetId="8" r:id="rId2"/>
    <sheet name="Parent Form" sheetId="5" r:id="rId3"/>
  </sheets>
  <definedNames>
    <definedName name="_xlnm._FilterDatabase" localSheetId="0" hidden="1">Inventory!$A$16:$V$18</definedName>
    <definedName name="_xlnm.Print_Area" localSheetId="2">'Parent Form'!$A$1:$G$24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1" l="1"/>
  <c r="P8" i="1"/>
  <c r="P9" i="1" s="1"/>
  <c r="P13" i="1" s="1"/>
  <c r="R20" i="1" l="1"/>
  <c r="R19" i="1"/>
  <c r="R18" i="1"/>
  <c r="R17" i="1"/>
  <c r="K1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Q8" i="1"/>
  <c r="Q9" i="1" s="1"/>
  <c r="O8" i="1"/>
  <c r="O9" i="1" s="1"/>
  <c r="N8" i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E8" i="1"/>
  <c r="E9" i="1" s="1"/>
  <c r="D8" i="1"/>
  <c r="D9" i="1" s="1"/>
  <c r="C8" i="1"/>
  <c r="K13" i="1" l="1"/>
  <c r="K14" i="1" l="1"/>
  <c r="F11" i="1" l="1"/>
  <c r="O11" i="1" l="1"/>
  <c r="C11" i="1"/>
  <c r="E11" i="1" l="1"/>
  <c r="G11" i="1"/>
  <c r="H11" i="1"/>
  <c r="I11" i="1"/>
  <c r="J11" i="1"/>
  <c r="N11" i="1"/>
  <c r="Q11" i="1"/>
  <c r="D11" i="1"/>
  <c r="M11" i="1" l="1"/>
  <c r="L11" i="1"/>
  <c r="S11" i="1" s="1"/>
  <c r="C9" i="1" l="1"/>
  <c r="S8" i="1" s="1"/>
  <c r="S14" i="1" s="1"/>
  <c r="C13" i="1" l="1"/>
  <c r="I13" i="1"/>
  <c r="M13" i="1"/>
  <c r="O13" i="1"/>
  <c r="J13" i="1"/>
  <c r="N13" i="1"/>
  <c r="G13" i="1"/>
  <c r="L13" i="1"/>
  <c r="L14" i="1" s="1"/>
  <c r="H13" i="1"/>
  <c r="Q13" i="1"/>
  <c r="D13" i="1"/>
  <c r="C14" i="1" l="1"/>
  <c r="G14" i="1"/>
  <c r="E13" i="1"/>
  <c r="D14" i="1"/>
  <c r="H14" i="1"/>
  <c r="J14" i="1"/>
  <c r="I14" i="1"/>
  <c r="F13" i="1"/>
  <c r="F14" i="1" l="1"/>
  <c r="E14" i="1"/>
</calcChain>
</file>

<file path=xl/sharedStrings.xml><?xml version="1.0" encoding="utf-8"?>
<sst xmlns="http://schemas.openxmlformats.org/spreadsheetml/2006/main" count="117" uniqueCount="61">
  <si>
    <t>Name</t>
  </si>
  <si>
    <t>Cases</t>
  </si>
  <si>
    <t>Individual</t>
  </si>
  <si>
    <t>Count per Case</t>
  </si>
  <si>
    <t>--</t>
  </si>
  <si>
    <t>Cost Per Unit</t>
  </si>
  <si>
    <t>Row Labels</t>
  </si>
  <si>
    <t>Grand Total</t>
  </si>
  <si>
    <t>Chocolate Lovers</t>
  </si>
  <si>
    <t>Cheddar Cheese</t>
  </si>
  <si>
    <t>Date</t>
  </si>
  <si>
    <t>Signed</t>
  </si>
  <si>
    <t>Pick-up</t>
  </si>
  <si>
    <t>Return</t>
  </si>
  <si>
    <t>Yellow Popcorn</t>
  </si>
  <si>
    <t>Classic Caramel</t>
  </si>
  <si>
    <t>Jalapeno Cheese</t>
  </si>
  <si>
    <t>Mud Puddles</t>
  </si>
  <si>
    <t>SHOW AND SALE Starting Amount (Cases)</t>
  </si>
  <si>
    <t>SHOW AND SALE RETURN (Units)</t>
  </si>
  <si>
    <t>SHOW AND SALE REORDER (Cases)</t>
  </si>
  <si>
    <t>Enter Re-Order by Product (WHOLE CASES ONLY)</t>
  </si>
  <si>
    <t>Enter Show and Sale by Product (WHOLE CASES ONLY)</t>
  </si>
  <si>
    <t>TOTAL INVENTORY (Cases)</t>
  </si>
  <si>
    <t>Popcorn Inventory Take Order</t>
  </si>
  <si>
    <t>Circle
One</t>
  </si>
  <si>
    <t>Classic Trio</t>
  </si>
  <si>
    <t>Classic Caramel Corn</t>
  </si>
  <si>
    <t>Popping Corn</t>
  </si>
  <si>
    <t>This form can be used to give both parent and unit kernal a record of a pick-up or return.</t>
  </si>
  <si>
    <t>TOTAL INVENTORY (Units)</t>
  </si>
  <si>
    <t>Scout Name</t>
  </si>
  <si>
    <t>Sum of Units Given to Scouts</t>
  </si>
  <si>
    <t>Remaining Inventory (Cases)</t>
  </si>
  <si>
    <t>Remaining Inventory (Units)</t>
  </si>
  <si>
    <t>Total Inventory Value</t>
  </si>
  <si>
    <t>Total Units Given Out</t>
  </si>
  <si>
    <t>Total Remaining Inventory</t>
  </si>
  <si>
    <t>Amount</t>
  </si>
  <si>
    <t>Sum of Amount</t>
  </si>
  <si>
    <t>This Pivot Table will summarize the total inventory given and returned by scout.</t>
  </si>
  <si>
    <t>Enter Scout Pick-ups in INDIVIDUAL UNITS
Enter Returns in indiviual Units as Negative Values</t>
  </si>
  <si>
    <t>Enter Returns at the end of the sale (individual units)</t>
  </si>
  <si>
    <t>bob</t>
  </si>
  <si>
    <t>tom</t>
  </si>
  <si>
    <t>john</t>
  </si>
  <si>
    <t>(blank)</t>
  </si>
  <si>
    <t>Under Pivot Table Tools - Press Refresh Button to update data</t>
  </si>
  <si>
    <t>Trail Mix</t>
  </si>
  <si>
    <t>Jalepeno Cheese</t>
  </si>
  <si>
    <t>Peanut Butter Cup</t>
  </si>
  <si>
    <t>Double Butter</t>
  </si>
  <si>
    <t>Cheese Lovers</t>
  </si>
  <si>
    <t>Bear Paw Maple Pecan</t>
  </si>
  <si>
    <t>Microwave Butter</t>
  </si>
  <si>
    <t>Kettle Corn Microwave</t>
  </si>
  <si>
    <t>Caramel w/sea salt (Packer Tin)</t>
  </si>
  <si>
    <t>Milk Chocolate Pretzels (Badger Tin)</t>
  </si>
  <si>
    <t>Double Butter Microwave</t>
  </si>
  <si>
    <t>Caramel w/Sea Salt (Packer Tin)</t>
  </si>
  <si>
    <t xml:space="preserve">Choc. Covered Pretzels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</si>
</sst>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E13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D8383"/>
        <bgColor indexed="64"/>
      </patternFill>
    </fill>
    <fill>
      <patternFill patternType="solid">
        <fgColor rgb="FFBFCFD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F8D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6" borderId="1" xfId="0" applyFill="1" applyBorder="1" applyAlignment="1">
      <alignment horizontal="center" textRotation="90"/>
    </xf>
    <xf numFmtId="164" fontId="0" fillId="7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 textRotation="90"/>
    </xf>
    <xf numFmtId="0" fontId="4" fillId="10" borderId="1" xfId="0" applyFont="1" applyFill="1" applyBorder="1" applyAlignment="1">
      <alignment horizontal="center" textRotation="90"/>
    </xf>
    <xf numFmtId="0" fontId="0" fillId="0" borderId="8" xfId="0" applyBorder="1"/>
    <xf numFmtId="0" fontId="0" fillId="0" borderId="1" xfId="0" applyBorder="1"/>
    <xf numFmtId="0" fontId="0" fillId="11" borderId="1" xfId="0" applyFill="1" applyBorder="1" applyAlignment="1">
      <alignment horizontal="center" textRotation="90"/>
    </xf>
    <xf numFmtId="0" fontId="0" fillId="9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4" borderId="1" xfId="0" applyFill="1" applyBorder="1" applyAlignment="1">
      <alignment horizontal="center" textRotation="90"/>
    </xf>
    <xf numFmtId="0" fontId="0" fillId="15" borderId="1" xfId="0" applyFill="1" applyBorder="1" applyAlignment="1">
      <alignment horizontal="center" textRotation="90"/>
    </xf>
    <xf numFmtId="0" fontId="0" fillId="1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0" xfId="0" applyNumberFormat="1"/>
    <xf numFmtId="0" fontId="0" fillId="16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7" fillId="17" borderId="0" xfId="0" applyFont="1" applyFill="1" applyAlignment="1">
      <alignment horizontal="right"/>
    </xf>
    <xf numFmtId="164" fontId="8" fillId="7" borderId="1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right"/>
    </xf>
    <xf numFmtId="0" fontId="0" fillId="17" borderId="10" xfId="0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16" borderId="11" xfId="0" applyFont="1" applyFill="1" applyBorder="1" applyAlignment="1">
      <alignment horizontal="right"/>
    </xf>
    <xf numFmtId="0" fontId="0" fillId="16" borderId="12" xfId="0" applyFill="1" applyBorder="1" applyAlignment="1">
      <alignment horizontal="center"/>
    </xf>
    <xf numFmtId="0" fontId="7" fillId="13" borderId="5" xfId="0" applyFont="1" applyFill="1" applyBorder="1" applyAlignment="1">
      <alignment horizontal="right"/>
    </xf>
    <xf numFmtId="0" fontId="0" fillId="13" borderId="6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7" fillId="3" borderId="2" xfId="0" applyFont="1" applyFill="1" applyBorder="1" applyAlignment="1">
      <alignment horizontal="right"/>
    </xf>
    <xf numFmtId="165" fontId="0" fillId="3" borderId="3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0" fontId="7" fillId="3" borderId="5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3" borderId="15" xfId="0" applyFont="1" applyFill="1" applyBorder="1" applyAlignment="1">
      <alignment horizontal="right"/>
    </xf>
    <xf numFmtId="0" fontId="0" fillId="2" borderId="18" xfId="0" applyFill="1" applyBorder="1"/>
    <xf numFmtId="0" fontId="0" fillId="0" borderId="0" xfId="0" pivotButton="1"/>
    <xf numFmtId="0" fontId="0" fillId="2" borderId="13" xfId="0" applyFill="1" applyBorder="1"/>
    <xf numFmtId="0" fontId="0" fillId="16" borderId="20" xfId="0" applyFill="1" applyBorder="1"/>
    <xf numFmtId="0" fontId="0" fillId="16" borderId="21" xfId="0" applyFill="1" applyBorder="1"/>
    <xf numFmtId="0" fontId="0" fillId="13" borderId="14" xfId="0" applyFill="1" applyBorder="1"/>
    <xf numFmtId="0" fontId="0" fillId="13" borderId="19" xfId="0" applyFill="1" applyBorder="1"/>
    <xf numFmtId="0" fontId="0" fillId="0" borderId="22" xfId="0" applyBorder="1"/>
    <xf numFmtId="0" fontId="2" fillId="0" borderId="22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0" fillId="17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Alignment="1">
      <alignment horizontal="center"/>
    </xf>
  </cellXfs>
  <cellStyles count="4">
    <cellStyle name="Currency 2" xfId="2" xr:uid="{00000000-0005-0000-0000-000000000000}"/>
    <cellStyle name="Currency 2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colors>
    <mruColors>
      <color rgb="FFFD8383"/>
      <color rgb="FFFC52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9</xdr:row>
      <xdr:rowOff>28575</xdr:rowOff>
    </xdr:from>
    <xdr:to>
      <xdr:col>7</xdr:col>
      <xdr:colOff>314019</xdr:colOff>
      <xdr:row>16</xdr:row>
      <xdr:rowOff>9361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1300" y="1743075"/>
          <a:ext cx="2447619" cy="13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66675</xdr:rowOff>
    </xdr:from>
    <xdr:to>
      <xdr:col>3</xdr:col>
      <xdr:colOff>180975</xdr:colOff>
      <xdr:row>24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3457575" y="66675"/>
          <a:ext cx="38100" cy="9134475"/>
        </a:xfrm>
        <a:prstGeom prst="line">
          <a:avLst/>
        </a:prstGeom>
        <a:ln w="2222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se, Brian" refreshedDate="42243.486914699075" createdVersion="4" refreshedVersion="4" minRefreshableVersion="3" recordCount="4" xr:uid="{00000000-000A-0000-FFFF-FFFF00000000}">
  <cacheSource type="worksheet">
    <worksheetSource ref="B16:R20" sheet="Inventory"/>
  </cacheSource>
  <cacheFields count="17">
    <cacheField name="Scout Name" numFmtId="0">
      <sharedItems containsBlank="1" count="7">
        <s v="bob"/>
        <s v="tom"/>
        <s v="john"/>
        <m/>
        <s v="Tom Smith" u="1"/>
        <s v="Peter Parker" u="1"/>
        <s v="Mike Jones" u="1"/>
      </sharedItems>
    </cacheField>
    <cacheField name="Yellow Popcorn" numFmtId="0">
      <sharedItems containsString="0" containsBlank="1" containsNumber="1" containsInteger="1" minValue="2" maxValue="2"/>
    </cacheField>
    <cacheField name="Classic Caramel" numFmtId="0">
      <sharedItems containsString="0" containsBlank="1" containsNumber="1" containsInteger="1" minValue="2" maxValue="2"/>
    </cacheField>
    <cacheField name="Caramel w/ Sea Salt" numFmtId="0">
      <sharedItems containsString="0" containsBlank="1" containsNumber="1" containsInteger="1" minValue="2" maxValue="2"/>
    </cacheField>
    <cacheField name="18 pack Butter" numFmtId="0">
      <sharedItems containsString="0" containsBlank="1" containsNumber="1" containsInteger="1" minValue="2" maxValue="2"/>
    </cacheField>
    <cacheField name="18 pack Butter Light" numFmtId="0">
      <sharedItems containsNonDate="0" containsString="0" containsBlank="1"/>
    </cacheField>
    <cacheField name="18 pack Kettle Corn" numFmtId="0">
      <sharedItems containsNonDate="0" containsString="0" containsBlank="1"/>
    </cacheField>
    <cacheField name="Cheddar Cheese" numFmtId="0">
      <sharedItems containsNonDate="0" containsString="0" containsBlank="1"/>
    </cacheField>
    <cacheField name="Jalapeno Cheese" numFmtId="0">
      <sharedItems containsNonDate="0" containsString="0" containsBlank="1"/>
    </cacheField>
    <cacheField name="Mud Puddles" numFmtId="0">
      <sharedItems containsNonDate="0" containsString="0" containsBlank="1"/>
    </cacheField>
    <cacheField name="Whute Ruby" numFmtId="0">
      <sharedItems containsNonDate="0" containsString="0" containsBlank="1"/>
    </cacheField>
    <cacheField name="Sea Salt Splash" numFmtId="0">
      <sharedItems containsNonDate="0" containsString="0" containsBlank="1"/>
    </cacheField>
    <cacheField name="30 pack Double Butter" numFmtId="0">
      <sharedItems containsNonDate="0" containsString="0" containsBlank="1"/>
    </cacheField>
    <cacheField name="Classic Trio (3 Way)" numFmtId="0">
      <sharedItems containsNonDate="0" containsString="0" containsBlank="1"/>
    </cacheField>
    <cacheField name="4-way Gift Set" numFmtId="0">
      <sharedItems containsNonDate="0" containsString="0" containsBlank="1"/>
    </cacheField>
    <cacheField name="Chocolate Lovers" numFmtId="0">
      <sharedItems containsNonDate="0" containsString="0" containsBlank="1"/>
    </cacheField>
    <cacheField name="Amount" numFmtId="164">
      <sharedItems containsSemiMixedTypes="0" containsString="0" containsNumber="1" containsInteger="1" minValue="0" maxValue="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n v="2"/>
    <n v="2"/>
    <m/>
    <m/>
    <m/>
    <m/>
    <m/>
    <m/>
    <m/>
    <m/>
    <m/>
    <m/>
    <m/>
    <m/>
    <m/>
    <n v="40"/>
  </r>
  <r>
    <x v="1"/>
    <n v="2"/>
    <m/>
    <n v="2"/>
    <m/>
    <m/>
    <m/>
    <m/>
    <m/>
    <m/>
    <m/>
    <m/>
    <m/>
    <m/>
    <m/>
    <m/>
    <n v="60"/>
  </r>
  <r>
    <x v="2"/>
    <n v="2"/>
    <m/>
    <m/>
    <n v="2"/>
    <m/>
    <m/>
    <m/>
    <m/>
    <m/>
    <m/>
    <m/>
    <m/>
    <m/>
    <m/>
    <m/>
    <n v="60"/>
  </r>
  <r>
    <x v="3"/>
    <m/>
    <m/>
    <m/>
    <m/>
    <m/>
    <m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B11:C16" firstHeaderRow="1" firstDataRow="1" firstDataCol="1"/>
  <pivotFields count="17">
    <pivotField axis="axisRow" showAll="0">
      <items count="8">
        <item m="1" x="6"/>
        <item m="1" x="5"/>
        <item m="1" x="4"/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 defaultSubtotal="0"/>
  </pivotFields>
  <rowFields count="1">
    <field x="0"/>
  </rowFields>
  <rowItems count="5"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Amount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zoomScaleNormal="100" workbookViewId="0">
      <selection activeCell="M3" sqref="M3"/>
    </sheetView>
  </sheetViews>
  <sheetFormatPr defaultRowHeight="15" x14ac:dyDescent="0.25"/>
  <cols>
    <col min="2" max="2" width="34.28515625" style="2" bestFit="1" customWidth="1"/>
    <col min="3" max="3" width="7.42578125" style="2" customWidth="1"/>
    <col min="4" max="17" width="7" customWidth="1"/>
    <col min="18" max="18" width="12" customWidth="1"/>
    <col min="19" max="19" width="24.28515625" customWidth="1"/>
    <col min="20" max="20" width="26.7109375" bestFit="1" customWidth="1"/>
  </cols>
  <sheetData>
    <row r="1" spans="1:24" ht="176.25" x14ac:dyDescent="0.25">
      <c r="C1" s="21" t="s">
        <v>14</v>
      </c>
      <c r="D1" s="6" t="s">
        <v>15</v>
      </c>
      <c r="E1" s="12" t="s">
        <v>54</v>
      </c>
      <c r="F1" s="9" t="s">
        <v>55</v>
      </c>
      <c r="G1" s="8" t="s">
        <v>9</v>
      </c>
      <c r="H1" s="21" t="s">
        <v>16</v>
      </c>
      <c r="I1" s="6" t="s">
        <v>48</v>
      </c>
      <c r="J1" s="12" t="s">
        <v>56</v>
      </c>
      <c r="K1" s="22" t="s">
        <v>50</v>
      </c>
      <c r="L1" s="9" t="s">
        <v>53</v>
      </c>
      <c r="M1" s="8" t="s">
        <v>57</v>
      </c>
      <c r="N1" s="21" t="s">
        <v>58</v>
      </c>
      <c r="O1" s="6" t="s">
        <v>26</v>
      </c>
      <c r="P1" s="12" t="s">
        <v>52</v>
      </c>
      <c r="Q1" s="22" t="s">
        <v>8</v>
      </c>
    </row>
    <row r="2" spans="1:24" x14ac:dyDescent="0.25">
      <c r="B2" s="27" t="s">
        <v>5</v>
      </c>
      <c r="C2" s="24">
        <v>15</v>
      </c>
      <c r="D2" s="24">
        <v>15</v>
      </c>
      <c r="E2" s="24">
        <v>25</v>
      </c>
      <c r="F2" s="24">
        <v>25</v>
      </c>
      <c r="G2" s="24">
        <v>25</v>
      </c>
      <c r="H2" s="24">
        <v>25</v>
      </c>
      <c r="I2" s="24">
        <v>25</v>
      </c>
      <c r="J2" s="24">
        <v>25</v>
      </c>
      <c r="K2" s="24">
        <v>25</v>
      </c>
      <c r="L2" s="24">
        <v>25</v>
      </c>
      <c r="M2" s="24">
        <v>30</v>
      </c>
      <c r="N2" s="24">
        <v>35</v>
      </c>
      <c r="O2" s="24">
        <v>35</v>
      </c>
      <c r="P2" s="24">
        <v>45</v>
      </c>
      <c r="Q2" s="24">
        <v>65</v>
      </c>
      <c r="T2" s="1"/>
    </row>
    <row r="3" spans="1:24" ht="15.75" thickBot="1" x14ac:dyDescent="0.3">
      <c r="B3" s="31" t="s">
        <v>3</v>
      </c>
      <c r="C3" s="28">
        <v>8</v>
      </c>
      <c r="D3" s="28">
        <v>8</v>
      </c>
      <c r="E3" s="28">
        <v>8</v>
      </c>
      <c r="F3" s="28">
        <v>8</v>
      </c>
      <c r="G3" s="28">
        <v>8</v>
      </c>
      <c r="H3" s="28">
        <v>8</v>
      </c>
      <c r="I3" s="28">
        <v>8</v>
      </c>
      <c r="J3" s="28">
        <v>8</v>
      </c>
      <c r="K3" s="28">
        <v>8</v>
      </c>
      <c r="L3" s="28">
        <v>8</v>
      </c>
      <c r="M3" s="28">
        <v>1</v>
      </c>
      <c r="N3" s="28">
        <v>1</v>
      </c>
      <c r="O3" s="28">
        <v>1</v>
      </c>
      <c r="P3" s="28">
        <v>1</v>
      </c>
      <c r="Q3" s="28">
        <v>1</v>
      </c>
      <c r="T3" s="1"/>
    </row>
    <row r="4" spans="1:24" x14ac:dyDescent="0.25">
      <c r="B4" s="33" t="s">
        <v>18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62"/>
      <c r="Q4" s="35"/>
      <c r="S4" s="54" t="s">
        <v>22</v>
      </c>
      <c r="T4" s="52"/>
    </row>
    <row r="5" spans="1:24" x14ac:dyDescent="0.25">
      <c r="B5" s="36" t="s">
        <v>20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63"/>
      <c r="Q5" s="37"/>
      <c r="S5" s="55" t="s">
        <v>21</v>
      </c>
      <c r="T5" s="56"/>
    </row>
    <row r="6" spans="1:24" ht="15.75" thickBot="1" x14ac:dyDescent="0.3">
      <c r="B6" s="38" t="s">
        <v>19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64"/>
      <c r="Q6" s="40"/>
      <c r="S6" s="57" t="s">
        <v>42</v>
      </c>
      <c r="T6" s="58"/>
    </row>
    <row r="7" spans="1:24" ht="8.25" customHeight="1" thickBot="1" x14ac:dyDescent="0.3">
      <c r="B7" s="29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65"/>
      <c r="Q7" s="29"/>
      <c r="T7" s="1"/>
    </row>
    <row r="8" spans="1:24" ht="18.75" x14ac:dyDescent="0.3">
      <c r="B8" s="44" t="s">
        <v>23</v>
      </c>
      <c r="C8" s="45">
        <f t="shared" ref="C8:Q8" si="0">C4+C5-C6/C3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ref="P8" si="1">P4+P5-P6/P3</f>
        <v>0</v>
      </c>
      <c r="Q8" s="46">
        <f t="shared" si="0"/>
        <v>0</v>
      </c>
      <c r="S8" s="30" t="e">
        <f>C9*$C$2+D9*$D$2+E9*$E$2+#REF!*#REF!+F9*$F$2+G9*$G$2+H9*$H$2+I9*$I$2+J9*$J$2+K9*$K$2+L9*$L$2+M9*$M$2+N9*$N$2+O9*$O$2+Q9*$Q$2</f>
        <v>#REF!</v>
      </c>
      <c r="T8" s="50" t="s">
        <v>35</v>
      </c>
    </row>
    <row r="9" spans="1:24" ht="15.75" thickBot="1" x14ac:dyDescent="0.3">
      <c r="B9" s="47" t="s">
        <v>30</v>
      </c>
      <c r="C9" s="42">
        <f t="shared" ref="C9:Q9" si="2">C8*C3</f>
        <v>0</v>
      </c>
      <c r="D9" s="42">
        <f t="shared" si="2"/>
        <v>0</v>
      </c>
      <c r="E9" s="42">
        <f t="shared" si="2"/>
        <v>0</v>
      </c>
      <c r="F9" s="42">
        <f t="shared" si="2"/>
        <v>0</v>
      </c>
      <c r="G9" s="42">
        <f t="shared" si="2"/>
        <v>0</v>
      </c>
      <c r="H9" s="42">
        <f t="shared" si="2"/>
        <v>0</v>
      </c>
      <c r="I9" s="42">
        <f t="shared" si="2"/>
        <v>0</v>
      </c>
      <c r="J9" s="42">
        <f t="shared" si="2"/>
        <v>0</v>
      </c>
      <c r="K9" s="42">
        <f t="shared" si="2"/>
        <v>0</v>
      </c>
      <c r="L9" s="42">
        <f t="shared" si="2"/>
        <v>0</v>
      </c>
      <c r="M9" s="42">
        <f t="shared" si="2"/>
        <v>0</v>
      </c>
      <c r="N9" s="42">
        <f t="shared" si="2"/>
        <v>0</v>
      </c>
      <c r="O9" s="42">
        <f t="shared" si="2"/>
        <v>0</v>
      </c>
      <c r="P9" s="42">
        <f t="shared" ref="P9" si="3">P8*P3</f>
        <v>0</v>
      </c>
      <c r="Q9" s="43">
        <f t="shared" si="2"/>
        <v>0</v>
      </c>
    </row>
    <row r="10" spans="1:24" ht="15.75" thickBot="1" x14ac:dyDescent="0.3"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4" ht="19.5" thickBot="1" x14ac:dyDescent="0.35">
      <c r="B11" s="51" t="s">
        <v>36</v>
      </c>
      <c r="C11" s="48">
        <f t="shared" ref="C11:Q11" si="4">SUM(C17:C920)</f>
        <v>0</v>
      </c>
      <c r="D11" s="48">
        <f t="shared" si="4"/>
        <v>0</v>
      </c>
      <c r="E11" s="48">
        <f t="shared" si="4"/>
        <v>0</v>
      </c>
      <c r="F11" s="48">
        <f t="shared" si="4"/>
        <v>0</v>
      </c>
      <c r="G11" s="48">
        <f t="shared" si="4"/>
        <v>0</v>
      </c>
      <c r="H11" s="48">
        <f t="shared" si="4"/>
        <v>0</v>
      </c>
      <c r="I11" s="48">
        <f t="shared" si="4"/>
        <v>0</v>
      </c>
      <c r="J11" s="48">
        <f t="shared" si="4"/>
        <v>0</v>
      </c>
      <c r="K11" s="48">
        <f t="shared" si="4"/>
        <v>0</v>
      </c>
      <c r="L11" s="48">
        <f t="shared" si="4"/>
        <v>0</v>
      </c>
      <c r="M11" s="48">
        <f t="shared" si="4"/>
        <v>0</v>
      </c>
      <c r="N11" s="48">
        <f t="shared" si="4"/>
        <v>0</v>
      </c>
      <c r="O11" s="48">
        <f t="shared" si="4"/>
        <v>0</v>
      </c>
      <c r="P11" s="48">
        <f t="shared" si="4"/>
        <v>0</v>
      </c>
      <c r="Q11" s="49">
        <f t="shared" si="4"/>
        <v>0</v>
      </c>
      <c r="S11" s="30" t="e">
        <f>C11*C2+D11*D2+E11*E2+#REF!*#REF!+F11*F2+G11*G2+H11*H2+I11*I2+J11*J2+K11*K2+L11*L2+M11*M2+N11*N2+O11*O2+Q11*Q2</f>
        <v>#REF!</v>
      </c>
      <c r="T11" t="s">
        <v>32</v>
      </c>
    </row>
    <row r="12" spans="1:24" ht="15.75" thickBot="1" x14ac:dyDescent="0.3"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4" x14ac:dyDescent="0.25">
      <c r="B13" s="44" t="s">
        <v>33</v>
      </c>
      <c r="C13" s="45">
        <f t="shared" ref="C13:Q13" si="5">ROUNDDOWN((C9-C11)/C3,0)</f>
        <v>0</v>
      </c>
      <c r="D13" s="45">
        <f t="shared" si="5"/>
        <v>0</v>
      </c>
      <c r="E13" s="45">
        <f t="shared" si="5"/>
        <v>0</v>
      </c>
      <c r="F13" s="45">
        <f t="shared" si="5"/>
        <v>0</v>
      </c>
      <c r="G13" s="45">
        <f t="shared" si="5"/>
        <v>0</v>
      </c>
      <c r="H13" s="45">
        <f t="shared" si="5"/>
        <v>0</v>
      </c>
      <c r="I13" s="45">
        <f t="shared" si="5"/>
        <v>0</v>
      </c>
      <c r="J13" s="45">
        <f t="shared" si="5"/>
        <v>0</v>
      </c>
      <c r="K13" s="45">
        <f t="shared" si="5"/>
        <v>0</v>
      </c>
      <c r="L13" s="45">
        <f t="shared" si="5"/>
        <v>0</v>
      </c>
      <c r="M13" s="45">
        <f t="shared" si="5"/>
        <v>0</v>
      </c>
      <c r="N13" s="45">
        <f t="shared" si="5"/>
        <v>0</v>
      </c>
      <c r="O13" s="45">
        <f t="shared" si="5"/>
        <v>0</v>
      </c>
      <c r="P13" s="45">
        <f t="shared" ref="P13" si="6">ROUNDDOWN((P9-P11)/P3,0)</f>
        <v>0</v>
      </c>
      <c r="Q13" s="46">
        <f t="shared" si="5"/>
        <v>0</v>
      </c>
      <c r="R13" t="s">
        <v>1</v>
      </c>
    </row>
    <row r="14" spans="1:24" ht="19.5" thickBot="1" x14ac:dyDescent="0.35">
      <c r="B14" s="47" t="s">
        <v>34</v>
      </c>
      <c r="C14" s="42">
        <f t="shared" ref="C14:L14" si="7">C9-(C13*C3)-C11</f>
        <v>0</v>
      </c>
      <c r="D14" s="42">
        <f t="shared" si="7"/>
        <v>0</v>
      </c>
      <c r="E14" s="42">
        <f t="shared" si="7"/>
        <v>0</v>
      </c>
      <c r="F14" s="42">
        <f t="shared" si="7"/>
        <v>0</v>
      </c>
      <c r="G14" s="42">
        <f t="shared" si="7"/>
        <v>0</v>
      </c>
      <c r="H14" s="42">
        <f t="shared" si="7"/>
        <v>0</v>
      </c>
      <c r="I14" s="42">
        <f t="shared" si="7"/>
        <v>0</v>
      </c>
      <c r="J14" s="42">
        <f t="shared" si="7"/>
        <v>0</v>
      </c>
      <c r="K14" s="42">
        <f t="shared" si="7"/>
        <v>0</v>
      </c>
      <c r="L14" s="42">
        <f t="shared" si="7"/>
        <v>0</v>
      </c>
      <c r="M14" s="42" t="s">
        <v>4</v>
      </c>
      <c r="N14" s="42" t="s">
        <v>4</v>
      </c>
      <c r="O14" s="42" t="s">
        <v>4</v>
      </c>
      <c r="P14" s="42" t="s">
        <v>4</v>
      </c>
      <c r="Q14" s="43" t="s">
        <v>4</v>
      </c>
      <c r="R14" t="s">
        <v>2</v>
      </c>
      <c r="S14" s="30" t="e">
        <f>S8-S11</f>
        <v>#REF!</v>
      </c>
      <c r="T14" t="s">
        <v>37</v>
      </c>
    </row>
    <row r="15" spans="1:24" ht="15.75" thickBot="1" x14ac:dyDescent="0.3">
      <c r="A15" s="59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59"/>
      <c r="S15" s="59"/>
      <c r="T15" s="59"/>
      <c r="X15" s="25"/>
    </row>
    <row r="16" spans="1:24" ht="177" thickBot="1" x14ac:dyDescent="0.3">
      <c r="A16" s="3" t="s">
        <v>10</v>
      </c>
      <c r="B16" s="3" t="s">
        <v>31</v>
      </c>
      <c r="C16" s="21" t="s">
        <v>14</v>
      </c>
      <c r="D16" s="6" t="s">
        <v>15</v>
      </c>
      <c r="E16" s="12" t="s">
        <v>54</v>
      </c>
      <c r="F16" s="9" t="s">
        <v>55</v>
      </c>
      <c r="G16" s="8" t="s">
        <v>9</v>
      </c>
      <c r="H16" s="21" t="s">
        <v>16</v>
      </c>
      <c r="I16" s="6" t="s">
        <v>48</v>
      </c>
      <c r="J16" s="12" t="s">
        <v>56</v>
      </c>
      <c r="K16" s="22" t="s">
        <v>50</v>
      </c>
      <c r="L16" s="9" t="s">
        <v>53</v>
      </c>
      <c r="M16" s="8" t="s">
        <v>57</v>
      </c>
      <c r="N16" s="21" t="s">
        <v>58</v>
      </c>
      <c r="O16" s="6" t="s">
        <v>26</v>
      </c>
      <c r="P16" s="12" t="s">
        <v>52</v>
      </c>
      <c r="Q16" s="22" t="s">
        <v>8</v>
      </c>
      <c r="R16" s="3" t="s">
        <v>38</v>
      </c>
      <c r="S16" s="67" t="s">
        <v>41</v>
      </c>
      <c r="T16" s="68"/>
    </row>
    <row r="17" spans="1:19" x14ac:dyDescent="0.25">
      <c r="A17" s="41"/>
      <c r="B17" s="4"/>
      <c r="C17" s="21"/>
      <c r="D17" s="6"/>
      <c r="E17" s="12"/>
      <c r="F17" s="9"/>
      <c r="G17" s="8"/>
      <c r="H17" s="21"/>
      <c r="I17" s="6"/>
      <c r="J17" s="12"/>
      <c r="K17" s="22"/>
      <c r="L17" s="9"/>
      <c r="M17" s="8"/>
      <c r="N17" s="21"/>
      <c r="O17" s="6"/>
      <c r="P17" s="12"/>
      <c r="Q17" s="22"/>
      <c r="R17" s="7" t="e">
        <f>C17*$C$2+D17*$D$2+E17*$E$2+G17*$G$2+H17*$H$2+I17*$I$2+J17*$J$2+K17*$K$2+L17*$L$2+M17*$M$2+N17*$N$2+O17*$O$2+Q17*$Q$2+#REF!*#REF!+F17*$F$2</f>
        <v>#REF!</v>
      </c>
    </row>
    <row r="18" spans="1:19" x14ac:dyDescent="0.25">
      <c r="A18" s="41"/>
      <c r="B18" s="4"/>
      <c r="C18" s="21"/>
      <c r="D18" s="6"/>
      <c r="E18" s="12"/>
      <c r="F18" s="9"/>
      <c r="G18" s="8"/>
      <c r="H18" s="21"/>
      <c r="I18" s="6"/>
      <c r="J18" s="12"/>
      <c r="K18" s="22"/>
      <c r="L18" s="9"/>
      <c r="M18" s="8"/>
      <c r="N18" s="21"/>
      <c r="O18" s="6"/>
      <c r="P18" s="12"/>
      <c r="Q18" s="22"/>
      <c r="R18" s="7" t="e">
        <f>C18*$C$2+D18*$D$2+E18*$E$2+G18*$G$2+H18*$H$2+I18*$I$2+J18*$J$2+K18*$K$2+L18*$L$2+M18*$M$2+N18*$N$2+O18*$O$2+Q18*$Q$2+#REF!*#REF!+F18*$F$2</f>
        <v>#REF!</v>
      </c>
      <c r="S18" s="3"/>
    </row>
    <row r="19" spans="1:19" x14ac:dyDescent="0.25">
      <c r="A19" s="41"/>
      <c r="B19" s="4"/>
      <c r="C19" s="21"/>
      <c r="D19" s="6"/>
      <c r="E19" s="12"/>
      <c r="F19" s="9"/>
      <c r="G19" s="8"/>
      <c r="H19" s="21"/>
      <c r="I19" s="6"/>
      <c r="J19" s="12"/>
      <c r="K19" s="22"/>
      <c r="L19" s="9"/>
      <c r="M19" s="8"/>
      <c r="N19" s="21"/>
      <c r="O19" s="6"/>
      <c r="P19" s="12"/>
      <c r="Q19" s="22"/>
      <c r="R19" s="7" t="e">
        <f>C19*$C$2+D19*$D$2+E19*$E$2+G19*$G$2+H19*$H$2+I19*$I$2+J19*$J$2+K19*$K$2+L19*$L$2+M19*$M$2+N19*$N$2+O19*$O$2+Q19*$Q$2+#REF!*#REF!+F19*$F$2</f>
        <v>#REF!</v>
      </c>
    </row>
    <row r="20" spans="1:19" x14ac:dyDescent="0.25">
      <c r="A20" s="41"/>
      <c r="B20" s="4"/>
      <c r="C20" s="21"/>
      <c r="D20" s="6"/>
      <c r="E20" s="12"/>
      <c r="F20" s="9"/>
      <c r="G20" s="8"/>
      <c r="H20" s="21"/>
      <c r="I20" s="6"/>
      <c r="J20" s="12"/>
      <c r="K20" s="22"/>
      <c r="L20" s="9"/>
      <c r="M20" s="8"/>
      <c r="N20" s="21"/>
      <c r="O20" s="6"/>
      <c r="P20" s="12"/>
      <c r="Q20" s="22"/>
      <c r="R20" s="7" t="e">
        <f>C20*$C$2+D20*$D$2+E20*$E$2+G20*$G$2+H20*$H$2+I20*$I$2+J20*$J$2+K20*$K$2+L20*$L$2+M20*$M$2+N20*$N$2+O20*$O$2+Q20*$Q$2+#REF!*#REF!+F20*$F$2</f>
        <v>#REF!</v>
      </c>
    </row>
    <row r="21" spans="1:19" x14ac:dyDescent="0.25">
      <c r="A21" s="41"/>
      <c r="B21" s="4"/>
      <c r="C21" s="21"/>
      <c r="D21" s="6"/>
      <c r="E21" s="12"/>
      <c r="F21" s="9"/>
      <c r="G21" s="8"/>
      <c r="H21" s="21"/>
      <c r="I21" s="6"/>
      <c r="J21" s="12"/>
      <c r="K21" s="22"/>
      <c r="L21" s="9"/>
      <c r="M21" s="8"/>
      <c r="N21" s="21"/>
      <c r="O21" s="6"/>
      <c r="P21" s="12"/>
      <c r="Q21" s="22"/>
      <c r="R21" s="7" t="e">
        <f>C21*$C$2+D21*$D$2+E21*$E$2+G21*$G$2+H21*$H$2+I21*$I$2+J21*$J$2+L21*$L$2+M21*$M$2+N21*$N$2+O21*$O$2+Q21*$Q$2+#REF!*#REF!+F21*$F$2</f>
        <v>#REF!</v>
      </c>
    </row>
    <row r="22" spans="1:19" x14ac:dyDescent="0.25">
      <c r="A22" s="41"/>
      <c r="B22" s="4"/>
      <c r="C22" s="21"/>
      <c r="D22" s="6"/>
      <c r="E22" s="12"/>
      <c r="F22" s="9"/>
      <c r="G22" s="8"/>
      <c r="H22" s="21"/>
      <c r="I22" s="6"/>
      <c r="J22" s="12"/>
      <c r="K22" s="22"/>
      <c r="L22" s="9"/>
      <c r="M22" s="8"/>
      <c r="N22" s="21"/>
      <c r="O22" s="6"/>
      <c r="P22" s="12"/>
      <c r="Q22" s="22"/>
      <c r="R22" s="7" t="e">
        <f>C22*$C$2+D22*$D$2+E22*$E$2+G22*$G$2+H22*$H$2+I22*$I$2+J22*$J$2+L22*$L$2+M22*$M$2+N22*$N$2+O22*$O$2+Q22*$Q$2+#REF!*#REF!+F22*$F$2</f>
        <v>#REF!</v>
      </c>
    </row>
    <row r="23" spans="1:19" x14ac:dyDescent="0.25">
      <c r="A23" s="41"/>
      <c r="B23" s="4"/>
      <c r="C23" s="21"/>
      <c r="D23" s="6"/>
      <c r="E23" s="12"/>
      <c r="F23" s="9"/>
      <c r="G23" s="8"/>
      <c r="H23" s="21"/>
      <c r="I23" s="6"/>
      <c r="J23" s="12"/>
      <c r="K23" s="22"/>
      <c r="L23" s="9"/>
      <c r="M23" s="8"/>
      <c r="N23" s="21"/>
      <c r="O23" s="6"/>
      <c r="P23" s="12"/>
      <c r="Q23" s="22"/>
      <c r="R23" s="7" t="e">
        <f>C23*$C$2+D23*$D$2+E23*$E$2+G23*$G$2+H23*$H$2+I23*$I$2+J23*$J$2+L23*$L$2+M23*$M$2+N23*$N$2+O23*$O$2+Q23*$Q$2+#REF!*#REF!+F23*$F$2</f>
        <v>#REF!</v>
      </c>
    </row>
    <row r="24" spans="1:19" x14ac:dyDescent="0.25">
      <c r="A24" s="41"/>
      <c r="B24" s="4"/>
      <c r="C24" s="21"/>
      <c r="D24" s="6"/>
      <c r="E24" s="12"/>
      <c r="F24" s="9"/>
      <c r="G24" s="8"/>
      <c r="H24" s="21"/>
      <c r="I24" s="6"/>
      <c r="J24" s="12"/>
      <c r="K24" s="22"/>
      <c r="L24" s="9"/>
      <c r="M24" s="8"/>
      <c r="N24" s="21"/>
      <c r="O24" s="6"/>
      <c r="P24" s="12"/>
      <c r="Q24" s="22"/>
      <c r="R24" s="7" t="e">
        <f>C24*$C$2+D24*$D$2+E24*$E$2+G24*$G$2+H24*$H$2+I24*$I$2+J24*$J$2+L24*$L$2+M24*$M$2+N24*$N$2+O24*$O$2+Q24*$Q$2+#REF!*#REF!+F24*$F$2</f>
        <v>#REF!</v>
      </c>
    </row>
    <row r="25" spans="1:19" x14ac:dyDescent="0.25">
      <c r="A25" s="41"/>
      <c r="B25" s="4"/>
      <c r="C25" s="21"/>
      <c r="D25" s="6"/>
      <c r="E25" s="12"/>
      <c r="F25" s="9"/>
      <c r="G25" s="8"/>
      <c r="H25" s="21"/>
      <c r="I25" s="6"/>
      <c r="J25" s="12"/>
      <c r="K25" s="22"/>
      <c r="L25" s="9"/>
      <c r="M25" s="8"/>
      <c r="N25" s="21"/>
      <c r="O25" s="6"/>
      <c r="P25" s="12"/>
      <c r="Q25" s="22"/>
      <c r="R25" s="7" t="e">
        <f>C25*$C$2+D25*$D$2+E25*$E$2+G25*$G$2+H25*$H$2+I25*$I$2+J25*$J$2+L25*$L$2+M25*$M$2+N25*$N$2+O25*$O$2+Q25*$Q$2+#REF!*#REF!+F25*$F$2</f>
        <v>#REF!</v>
      </c>
    </row>
    <row r="26" spans="1:19" x14ac:dyDescent="0.25">
      <c r="A26" s="41"/>
      <c r="B26" s="4"/>
      <c r="C26" s="21"/>
      <c r="D26" s="6"/>
      <c r="E26" s="12"/>
      <c r="F26" s="9"/>
      <c r="G26" s="8"/>
      <c r="H26" s="21"/>
      <c r="I26" s="6"/>
      <c r="J26" s="12"/>
      <c r="K26" s="22"/>
      <c r="L26" s="9"/>
      <c r="M26" s="8"/>
      <c r="N26" s="21"/>
      <c r="O26" s="6"/>
      <c r="P26" s="12"/>
      <c r="Q26" s="22"/>
      <c r="R26" s="7" t="e">
        <f>C26*$C$2+D26*$D$2+E26*$E$2+G26*$G$2+H26*$H$2+I26*$I$2+J26*$J$2+L26*$L$2+M26*$M$2+N26*$N$2+O26*$O$2+Q26*$Q$2+#REF!*#REF!+F26*$F$2</f>
        <v>#REF!</v>
      </c>
    </row>
    <row r="27" spans="1:19" x14ac:dyDescent="0.25">
      <c r="A27" s="41"/>
      <c r="B27" s="4"/>
      <c r="C27" s="21"/>
      <c r="D27" s="6"/>
      <c r="E27" s="12"/>
      <c r="F27" s="9"/>
      <c r="G27" s="8"/>
      <c r="H27" s="21"/>
      <c r="I27" s="6"/>
      <c r="J27" s="12"/>
      <c r="K27" s="22"/>
      <c r="L27" s="9"/>
      <c r="M27" s="8"/>
      <c r="N27" s="21"/>
      <c r="O27" s="6"/>
      <c r="P27" s="12"/>
      <c r="Q27" s="22"/>
      <c r="R27" s="7" t="e">
        <f>C27*$C$2+D27*$D$2+E27*$E$2+G27*$G$2+H27*$H$2+I27*$I$2+J27*$J$2+L27*$L$2+M27*$M$2+N27*$N$2+O27*$O$2+Q27*$Q$2+#REF!*#REF!+F27*$F$2</f>
        <v>#REF!</v>
      </c>
    </row>
    <row r="28" spans="1:19" x14ac:dyDescent="0.25">
      <c r="A28" s="41"/>
      <c r="B28" s="4"/>
      <c r="C28" s="21"/>
      <c r="D28" s="6"/>
      <c r="E28" s="12"/>
      <c r="F28" s="9"/>
      <c r="G28" s="8"/>
      <c r="H28" s="21"/>
      <c r="I28" s="6"/>
      <c r="J28" s="12"/>
      <c r="K28" s="22"/>
      <c r="L28" s="9"/>
      <c r="M28" s="8"/>
      <c r="N28" s="21"/>
      <c r="O28" s="6"/>
      <c r="P28" s="12"/>
      <c r="Q28" s="22"/>
      <c r="R28" s="7" t="e">
        <f>C28*$C$2+D28*$D$2+E28*$E$2+G28*$G$2+H28*$H$2+I28*$I$2+J28*$J$2+L28*$L$2+M28*$M$2+N28*$N$2+O28*$O$2+Q28*$Q$2+#REF!*#REF!+F28*$F$2</f>
        <v>#REF!</v>
      </c>
    </row>
    <row r="29" spans="1:19" x14ac:dyDescent="0.25">
      <c r="A29" s="41"/>
      <c r="B29" s="4"/>
      <c r="C29" s="21"/>
      <c r="D29" s="6"/>
      <c r="E29" s="12"/>
      <c r="F29" s="9"/>
      <c r="G29" s="8"/>
      <c r="H29" s="21"/>
      <c r="I29" s="6"/>
      <c r="J29" s="12"/>
      <c r="K29" s="22"/>
      <c r="L29" s="9"/>
      <c r="M29" s="8"/>
      <c r="N29" s="21"/>
      <c r="O29" s="6"/>
      <c r="P29" s="12"/>
      <c r="Q29" s="22"/>
      <c r="R29" s="7" t="e">
        <f>C29*$C$2+D29*$D$2+E29*$E$2+G29*$G$2+H29*$H$2+I29*$I$2+J29*$J$2+L29*$L$2+M29*$M$2+N29*$N$2+O29*$O$2+Q29*$Q$2+#REF!*#REF!+F29*$F$2</f>
        <v>#REF!</v>
      </c>
    </row>
    <row r="30" spans="1:19" x14ac:dyDescent="0.25">
      <c r="A30" s="41"/>
      <c r="B30" s="4"/>
      <c r="C30" s="21"/>
      <c r="D30" s="6"/>
      <c r="E30" s="12"/>
      <c r="F30" s="9"/>
      <c r="G30" s="8"/>
      <c r="H30" s="21"/>
      <c r="I30" s="6"/>
      <c r="J30" s="12"/>
      <c r="K30" s="22"/>
      <c r="L30" s="9"/>
      <c r="M30" s="8"/>
      <c r="N30" s="21"/>
      <c r="O30" s="6"/>
      <c r="P30" s="12"/>
      <c r="Q30" s="22"/>
      <c r="R30" s="7" t="e">
        <f>C30*$C$2+D30*$D$2+E30*$E$2+G30*$G$2+H30*$H$2+I30*$I$2+J30*$J$2+L30*$L$2+M30*$M$2+N30*$N$2+O30*$O$2+Q30*$Q$2+#REF!*#REF!+F30*$F$2</f>
        <v>#REF!</v>
      </c>
    </row>
    <row r="31" spans="1:19" x14ac:dyDescent="0.25">
      <c r="A31" s="41"/>
      <c r="B31" s="4"/>
      <c r="C31" s="21"/>
      <c r="D31" s="6"/>
      <c r="E31" s="12"/>
      <c r="F31" s="9"/>
      <c r="G31" s="8"/>
      <c r="H31" s="21"/>
      <c r="I31" s="6"/>
      <c r="J31" s="12"/>
      <c r="K31" s="22"/>
      <c r="L31" s="9"/>
      <c r="M31" s="8"/>
      <c r="N31" s="21"/>
      <c r="O31" s="6"/>
      <c r="P31" s="12"/>
      <c r="Q31" s="22"/>
      <c r="R31" s="7" t="e">
        <f>C31*$C$2+D31*$D$2+E31*$E$2+G31*$G$2+H31*$H$2+I31*$I$2+J31*$J$2+L31*$L$2+M31*$M$2+N31*$N$2+O31*$O$2+Q31*$Q$2+#REF!*#REF!+F31*$F$2</f>
        <v>#REF!</v>
      </c>
    </row>
    <row r="32" spans="1:19" x14ac:dyDescent="0.25">
      <c r="A32" s="41"/>
      <c r="B32" s="4"/>
      <c r="C32" s="21"/>
      <c r="D32" s="6"/>
      <c r="E32" s="12"/>
      <c r="F32" s="9"/>
      <c r="G32" s="8"/>
      <c r="H32" s="21"/>
      <c r="I32" s="6"/>
      <c r="J32" s="12"/>
      <c r="K32" s="22"/>
      <c r="L32" s="9"/>
      <c r="M32" s="8"/>
      <c r="N32" s="21"/>
      <c r="O32" s="6"/>
      <c r="P32" s="12"/>
      <c r="Q32" s="22"/>
      <c r="R32" s="7" t="e">
        <f>C32*$C$2+D32*$D$2+E32*$E$2+G32*$G$2+H32*$H$2+I32*$I$2+J32*$J$2+L32*$L$2+M32*$M$2+N32*$N$2+O32*$O$2+Q32*$Q$2+#REF!*#REF!+F32*$F$2</f>
        <v>#REF!</v>
      </c>
    </row>
    <row r="33" spans="1:18" x14ac:dyDescent="0.25">
      <c r="A33" s="41"/>
      <c r="B33" s="4"/>
      <c r="C33" s="21"/>
      <c r="D33" s="6"/>
      <c r="E33" s="12"/>
      <c r="F33" s="9"/>
      <c r="G33" s="8"/>
      <c r="H33" s="21"/>
      <c r="I33" s="6"/>
      <c r="J33" s="12"/>
      <c r="K33" s="22"/>
      <c r="L33" s="9"/>
      <c r="M33" s="8"/>
      <c r="N33" s="21"/>
      <c r="O33" s="6"/>
      <c r="P33" s="12"/>
      <c r="Q33" s="22"/>
      <c r="R33" s="7" t="e">
        <f>C33*$C$2+D33*$D$2+E33*$E$2+G33*$G$2+H33*$H$2+I33*$I$2+J33*$J$2+L33*$L$2+M33*$M$2+N33*$N$2+O33*$O$2+Q33*$Q$2+#REF!*#REF!+F33*$F$2</f>
        <v>#REF!</v>
      </c>
    </row>
    <row r="34" spans="1:18" x14ac:dyDescent="0.25">
      <c r="A34" s="41"/>
      <c r="B34" s="4"/>
      <c r="C34" s="21"/>
      <c r="D34" s="6"/>
      <c r="E34" s="12"/>
      <c r="F34" s="9"/>
      <c r="G34" s="8"/>
      <c r="H34" s="21"/>
      <c r="I34" s="6"/>
      <c r="J34" s="12"/>
      <c r="K34" s="22"/>
      <c r="L34" s="9"/>
      <c r="M34" s="8"/>
      <c r="N34" s="21"/>
      <c r="O34" s="6"/>
      <c r="P34" s="12"/>
      <c r="Q34" s="22"/>
      <c r="R34" s="7" t="e">
        <f>C34*$C$2+D34*$D$2+E34*$E$2+G34*$G$2+H34*$H$2+I34*$I$2+J34*$J$2+L34*$L$2+M34*$M$2+N34*$N$2+O34*$O$2+Q34*$Q$2+#REF!*#REF!+F34*$F$2</f>
        <v>#REF!</v>
      </c>
    </row>
    <row r="35" spans="1:18" x14ac:dyDescent="0.25">
      <c r="A35" s="41"/>
      <c r="B35" s="4"/>
      <c r="C35" s="21"/>
      <c r="D35" s="6"/>
      <c r="E35" s="12"/>
      <c r="F35" s="9"/>
      <c r="G35" s="8"/>
      <c r="H35" s="21"/>
      <c r="I35" s="6"/>
      <c r="J35" s="12"/>
      <c r="K35" s="22"/>
      <c r="L35" s="9"/>
      <c r="M35" s="8"/>
      <c r="N35" s="21"/>
      <c r="O35" s="6"/>
      <c r="P35" s="12"/>
      <c r="Q35" s="22"/>
      <c r="R35" s="7" t="e">
        <f>C35*$C$2+D35*$D$2+E35*$E$2+G35*$G$2+H35*$H$2+I35*$I$2+J35*$J$2+L35*$L$2+M35*$M$2+N35*$N$2+O35*$O$2+Q35*$Q$2+#REF!*#REF!+F35*$F$2</f>
        <v>#REF!</v>
      </c>
    </row>
    <row r="36" spans="1:18" x14ac:dyDescent="0.25">
      <c r="A36" s="41"/>
      <c r="B36" s="4"/>
      <c r="C36" s="21"/>
      <c r="D36" s="6"/>
      <c r="E36" s="12"/>
      <c r="F36" s="9"/>
      <c r="G36" s="8"/>
      <c r="H36" s="21"/>
      <c r="I36" s="6"/>
      <c r="J36" s="12"/>
      <c r="K36" s="22"/>
      <c r="L36" s="9"/>
      <c r="M36" s="8"/>
      <c r="N36" s="21"/>
      <c r="O36" s="6"/>
      <c r="P36" s="12"/>
      <c r="Q36" s="22"/>
      <c r="R36" s="7" t="e">
        <f>C36*$C$2+D36*$D$2+E36*$E$2+G36*$G$2+H36*$H$2+I36*$I$2+J36*$J$2+L36*$L$2+M36*$M$2+N36*$N$2+O36*$O$2+Q36*$Q$2+#REF!*#REF!+F36*$F$2</f>
        <v>#REF!</v>
      </c>
    </row>
    <row r="37" spans="1:18" x14ac:dyDescent="0.25">
      <c r="A37" s="41"/>
      <c r="B37" s="4"/>
      <c r="C37" s="21"/>
      <c r="D37" s="6"/>
      <c r="E37" s="12"/>
      <c r="F37" s="9"/>
      <c r="G37" s="8"/>
      <c r="H37" s="21"/>
      <c r="I37" s="6"/>
      <c r="J37" s="12"/>
      <c r="K37" s="22"/>
      <c r="L37" s="9"/>
      <c r="M37" s="8"/>
      <c r="N37" s="21"/>
      <c r="O37" s="6"/>
      <c r="P37" s="12"/>
      <c r="Q37" s="22"/>
      <c r="R37" s="7" t="e">
        <f>C37*$C$2+D37*$D$2+E37*$E$2+G37*$G$2+H37*$H$2+I37*$I$2+J37*$J$2+L37*$L$2+M37*$M$2+N37*$N$2+O37*$O$2+Q37*$Q$2+#REF!*#REF!+F37*$F$2</f>
        <v>#REF!</v>
      </c>
    </row>
  </sheetData>
  <sortState xmlns:xlrd2="http://schemas.microsoft.com/office/spreadsheetml/2017/richdata2" ref="A55:S99">
    <sortCondition ref="B55:B99"/>
  </sortState>
  <mergeCells count="1">
    <mergeCell ref="S16:T1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E30" sqref="E30"/>
    </sheetView>
  </sheetViews>
  <sheetFormatPr defaultRowHeight="15" x14ac:dyDescent="0.25"/>
  <cols>
    <col min="2" max="2" width="13.140625" customWidth="1"/>
    <col min="3" max="3" width="14.85546875" bestFit="1" customWidth="1"/>
  </cols>
  <sheetData>
    <row r="1" spans="1:3" x14ac:dyDescent="0.25">
      <c r="A1" t="s">
        <v>40</v>
      </c>
    </row>
    <row r="2" spans="1:3" x14ac:dyDescent="0.25">
      <c r="A2" t="s">
        <v>47</v>
      </c>
    </row>
    <row r="11" spans="1:3" x14ac:dyDescent="0.25">
      <c r="B11" s="53" t="s">
        <v>6</v>
      </c>
      <c r="C11" t="s">
        <v>39</v>
      </c>
    </row>
    <row r="12" spans="1:3" x14ac:dyDescent="0.25">
      <c r="B12" s="50" t="s">
        <v>43</v>
      </c>
      <c r="C12">
        <v>40</v>
      </c>
    </row>
    <row r="13" spans="1:3" x14ac:dyDescent="0.25">
      <c r="B13" s="50" t="s">
        <v>44</v>
      </c>
      <c r="C13">
        <v>60</v>
      </c>
    </row>
    <row r="14" spans="1:3" x14ac:dyDescent="0.25">
      <c r="B14" s="50" t="s">
        <v>45</v>
      </c>
      <c r="C14">
        <v>60</v>
      </c>
    </row>
    <row r="15" spans="1:3" x14ac:dyDescent="0.25">
      <c r="B15" s="50" t="s">
        <v>46</v>
      </c>
      <c r="C15">
        <v>0</v>
      </c>
    </row>
    <row r="16" spans="1:3" x14ac:dyDescent="0.25">
      <c r="B16" s="50" t="s">
        <v>7</v>
      </c>
      <c r="C16">
        <v>160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6"/>
  <sheetViews>
    <sheetView workbookViewId="0">
      <selection activeCell="N12" sqref="N12"/>
    </sheetView>
  </sheetViews>
  <sheetFormatPr defaultRowHeight="15" x14ac:dyDescent="0.25"/>
  <cols>
    <col min="1" max="1" width="33.140625" customWidth="1"/>
    <col min="2" max="3" width="9.28515625" customWidth="1"/>
    <col min="4" max="4" width="4.7109375" customWidth="1"/>
    <col min="5" max="5" width="8.5703125" customWidth="1"/>
    <col min="6" max="6" width="9.7109375" customWidth="1"/>
    <col min="7" max="7" width="33.5703125" customWidth="1"/>
  </cols>
  <sheetData>
    <row r="1" spans="1:7" x14ac:dyDescent="0.25">
      <c r="A1" s="69" t="s">
        <v>24</v>
      </c>
      <c r="B1" s="69"/>
      <c r="C1" s="69"/>
      <c r="E1" s="69" t="s">
        <v>24</v>
      </c>
      <c r="F1" s="69"/>
      <c r="G1" s="69"/>
    </row>
    <row r="2" spans="1:7" ht="33" customHeight="1" x14ac:dyDescent="0.25">
      <c r="A2" s="10" t="s">
        <v>0</v>
      </c>
      <c r="B2" s="10"/>
      <c r="C2" s="10"/>
      <c r="E2" s="10" t="s">
        <v>0</v>
      </c>
      <c r="F2" s="10"/>
      <c r="G2" s="10"/>
    </row>
    <row r="3" spans="1:7" ht="33.75" customHeight="1" x14ac:dyDescent="0.25">
      <c r="A3" s="10" t="s">
        <v>10</v>
      </c>
      <c r="B3" s="10"/>
      <c r="C3" s="10"/>
      <c r="E3" s="10" t="s">
        <v>10</v>
      </c>
      <c r="F3" s="10"/>
      <c r="G3" s="10"/>
    </row>
    <row r="4" spans="1:7" ht="33.75" customHeight="1" x14ac:dyDescent="0.25">
      <c r="A4" s="10" t="s">
        <v>11</v>
      </c>
      <c r="B4" s="10"/>
      <c r="C4" s="10"/>
      <c r="E4" s="10" t="s">
        <v>11</v>
      </c>
      <c r="F4" s="10"/>
      <c r="G4" s="10"/>
    </row>
    <row r="5" spans="1:7" ht="11.25" customHeight="1" x14ac:dyDescent="0.25"/>
    <row r="6" spans="1:7" ht="30" x14ac:dyDescent="0.25">
      <c r="A6" s="1" t="s">
        <v>12</v>
      </c>
      <c r="B6" s="66" t="s">
        <v>25</v>
      </c>
      <c r="C6" s="1" t="s">
        <v>13</v>
      </c>
      <c r="E6" s="1" t="s">
        <v>12</v>
      </c>
      <c r="F6" s="66" t="s">
        <v>25</v>
      </c>
      <c r="G6" s="1" t="s">
        <v>13</v>
      </c>
    </row>
    <row r="8" spans="1:7" x14ac:dyDescent="0.25">
      <c r="B8" s="1" t="s">
        <v>1</v>
      </c>
      <c r="C8" s="1" t="s">
        <v>2</v>
      </c>
      <c r="D8" s="1"/>
      <c r="E8" s="1" t="s">
        <v>1</v>
      </c>
      <c r="F8" s="1" t="s">
        <v>2</v>
      </c>
    </row>
    <row r="9" spans="1:7" ht="30.75" customHeight="1" x14ac:dyDescent="0.25">
      <c r="A9" s="23" t="s">
        <v>28</v>
      </c>
      <c r="B9" s="11"/>
      <c r="C9" s="11"/>
      <c r="E9" s="11"/>
      <c r="F9" s="11"/>
      <c r="G9" s="23" t="s">
        <v>28</v>
      </c>
    </row>
    <row r="10" spans="1:7" ht="30.75" customHeight="1" x14ac:dyDescent="0.25">
      <c r="A10" s="17" t="s">
        <v>27</v>
      </c>
      <c r="B10" s="11"/>
      <c r="C10" s="11"/>
      <c r="E10" s="11"/>
      <c r="F10" s="11"/>
      <c r="G10" s="17" t="s">
        <v>27</v>
      </c>
    </row>
    <row r="11" spans="1:7" ht="30.75" customHeight="1" x14ac:dyDescent="0.25">
      <c r="A11" s="14" t="s">
        <v>54</v>
      </c>
      <c r="B11" s="11"/>
      <c r="C11" s="11"/>
      <c r="E11" s="11"/>
      <c r="F11" s="11"/>
      <c r="G11" s="14" t="s">
        <v>54</v>
      </c>
    </row>
    <row r="12" spans="1:7" ht="30.75" customHeight="1" x14ac:dyDescent="0.25">
      <c r="A12" s="16" t="s">
        <v>55</v>
      </c>
      <c r="B12" s="11"/>
      <c r="C12" s="11"/>
      <c r="E12" s="11"/>
      <c r="F12" s="11"/>
      <c r="G12" s="16" t="s">
        <v>55</v>
      </c>
    </row>
    <row r="13" spans="1:7" ht="30.75" customHeight="1" x14ac:dyDescent="0.25">
      <c r="A13" s="13" t="s">
        <v>9</v>
      </c>
      <c r="B13" s="11"/>
      <c r="C13" s="11"/>
      <c r="E13" s="11"/>
      <c r="F13" s="11"/>
      <c r="G13" s="13" t="s">
        <v>9</v>
      </c>
    </row>
    <row r="14" spans="1:7" ht="30.75" customHeight="1" x14ac:dyDescent="0.25">
      <c r="A14" s="14" t="s">
        <v>49</v>
      </c>
      <c r="B14" s="11"/>
      <c r="C14" s="11"/>
      <c r="E14" s="11"/>
      <c r="F14" s="11"/>
      <c r="G14" s="14" t="s">
        <v>49</v>
      </c>
    </row>
    <row r="15" spans="1:7" ht="30.75" customHeight="1" x14ac:dyDescent="0.25">
      <c r="A15" s="15" t="s">
        <v>48</v>
      </c>
      <c r="B15" s="11"/>
      <c r="C15" s="11"/>
      <c r="E15" s="11"/>
      <c r="F15" s="11"/>
      <c r="G15" s="15" t="s">
        <v>48</v>
      </c>
    </row>
    <row r="16" spans="1:7" ht="30.75" customHeight="1" x14ac:dyDescent="0.25">
      <c r="A16" s="16" t="s">
        <v>59</v>
      </c>
      <c r="B16" s="11"/>
      <c r="C16" s="11"/>
      <c r="E16" s="11"/>
      <c r="F16" s="11"/>
      <c r="G16" s="16" t="s">
        <v>59</v>
      </c>
    </row>
    <row r="17" spans="1:7" ht="30.75" customHeight="1" x14ac:dyDescent="0.25">
      <c r="A17" s="17" t="s">
        <v>50</v>
      </c>
      <c r="B17" s="11"/>
      <c r="C17" s="11"/>
      <c r="E17" s="11"/>
      <c r="F17" s="11"/>
      <c r="G17" s="17" t="s">
        <v>50</v>
      </c>
    </row>
    <row r="18" spans="1:7" ht="30.75" customHeight="1" x14ac:dyDescent="0.25">
      <c r="A18" s="18" t="s">
        <v>17</v>
      </c>
      <c r="B18" s="11"/>
      <c r="C18" s="11"/>
      <c r="E18" s="11"/>
      <c r="F18" s="11"/>
      <c r="G18" s="18" t="s">
        <v>17</v>
      </c>
    </row>
    <row r="19" spans="1:7" ht="30.75" customHeight="1" x14ac:dyDescent="0.25">
      <c r="A19" s="16" t="s">
        <v>53</v>
      </c>
      <c r="B19" s="11"/>
      <c r="C19" s="11"/>
      <c r="E19" s="11"/>
      <c r="F19" s="11"/>
      <c r="G19" s="16" t="s">
        <v>53</v>
      </c>
    </row>
    <row r="20" spans="1:7" ht="32.25" customHeight="1" x14ac:dyDescent="0.25">
      <c r="A20" s="19" t="s">
        <v>60</v>
      </c>
      <c r="B20" s="11"/>
      <c r="C20" s="11"/>
      <c r="E20" s="11"/>
      <c r="F20" s="11"/>
      <c r="G20" s="19" t="s">
        <v>60</v>
      </c>
    </row>
    <row r="21" spans="1:7" ht="32.25" customHeight="1" x14ac:dyDescent="0.25">
      <c r="A21" s="20" t="s">
        <v>51</v>
      </c>
      <c r="B21" s="11"/>
      <c r="C21" s="11"/>
      <c r="E21" s="11"/>
      <c r="F21" s="11"/>
      <c r="G21" s="20" t="s">
        <v>51</v>
      </c>
    </row>
    <row r="22" spans="1:7" ht="32.25" customHeight="1" x14ac:dyDescent="0.25">
      <c r="A22" s="15" t="s">
        <v>26</v>
      </c>
      <c r="B22" s="11"/>
      <c r="C22" s="11"/>
      <c r="E22" s="11"/>
      <c r="F22" s="11"/>
      <c r="G22" s="15" t="s">
        <v>26</v>
      </c>
    </row>
    <row r="23" spans="1:7" ht="32.25" customHeight="1" x14ac:dyDescent="0.25">
      <c r="A23" s="16" t="s">
        <v>52</v>
      </c>
      <c r="B23" s="11"/>
      <c r="C23" s="11"/>
      <c r="E23" s="11"/>
      <c r="F23" s="11"/>
      <c r="G23" s="16" t="s">
        <v>52</v>
      </c>
    </row>
    <row r="24" spans="1:7" ht="37.5" customHeight="1" x14ac:dyDescent="0.25">
      <c r="A24" s="17" t="s">
        <v>8</v>
      </c>
      <c r="B24" s="11"/>
      <c r="C24" s="11"/>
      <c r="E24" s="11"/>
      <c r="F24" s="11"/>
      <c r="G24" s="17" t="s">
        <v>8</v>
      </c>
    </row>
    <row r="26" spans="1:7" x14ac:dyDescent="0.25">
      <c r="A26" s="69" t="s">
        <v>29</v>
      </c>
      <c r="B26" s="69"/>
      <c r="C26" s="69"/>
      <c r="D26" s="69"/>
      <c r="E26" s="69"/>
      <c r="F26" s="69"/>
      <c r="G26" s="69"/>
    </row>
  </sheetData>
  <mergeCells count="3">
    <mergeCell ref="A1:C1"/>
    <mergeCell ref="E1:G1"/>
    <mergeCell ref="A26:G26"/>
  </mergeCells>
  <pageMargins left="0.7" right="0.7" top="0.75" bottom="0.75" header="0.3" footer="0.3"/>
  <pageSetup scale="8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64bbca6-3ea7-4b70-b580-86c52610cfae">NTYPSS73JTJK-1694961056-170739</_dlc_DocId>
    <_dlc_DocIdUrl xmlns="964bbca6-3ea7-4b70-b580-86c52610cfae">
      <Url>https://boyscouts.sharepoint.com/teams/00635baylakescouncil/_layouts/15/DocIdRedir.aspx?ID=NTYPSS73JTJK-1694961056-170739</Url>
      <Description>NTYPSS73JTJK-1694961056-170739</Description>
    </_dlc_DocIdUrl>
    <_ip_UnifiedCompliancePolicyUIAction xmlns="http://schemas.microsoft.com/sharepoint/v3" xsi:nil="true"/>
    <_ip_UnifiedCompliancePolicyProperties xmlns="http://schemas.microsoft.com/sharepoint/v3" xsi:nil="true"/>
    <TaxKeywordTaxHTField xmlns="964bbca6-3ea7-4b70-b580-86c52610cfae">
      <Terms xmlns="http://schemas.microsoft.com/office/infopath/2007/PartnerControls"/>
    </TaxKeywordTaxHTField>
    <lcf76f155ced4ddcb4097134ff3c332f xmlns="e054b19d-08a5-418f-be47-3796e3c82a64">
      <Terms xmlns="http://schemas.microsoft.com/office/infopath/2007/PartnerControls"/>
    </lcf76f155ced4ddcb4097134ff3c332f>
    <TaxCatchAll xmlns="964bbca6-3ea7-4b70-b580-86c52610cfa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04CD7D8331946B6CF6DCEF1CFC8F3" ma:contentTypeVersion="25" ma:contentTypeDescription="Create a new document." ma:contentTypeScope="" ma:versionID="24670ca36b5f776fcdf0c1b80c2b2ed9">
  <xsd:schema xmlns:xsd="http://www.w3.org/2001/XMLSchema" xmlns:xs="http://www.w3.org/2001/XMLSchema" xmlns:p="http://schemas.microsoft.com/office/2006/metadata/properties" xmlns:ns1="http://schemas.microsoft.com/sharepoint/v3" xmlns:ns2="964bbca6-3ea7-4b70-b580-86c52610cfae" xmlns:ns3="e054b19d-08a5-418f-be47-3796e3c82a64" targetNamespace="http://schemas.microsoft.com/office/2006/metadata/properties" ma:root="true" ma:fieldsID="133e1ca9b334515161f57f4a18f4b59c" ns1:_="" ns2:_="" ns3:_="">
    <xsd:import namespace="http://schemas.microsoft.com/sharepoint/v3"/>
    <xsd:import namespace="964bbca6-3ea7-4b70-b580-86c52610cfae"/>
    <xsd:import namespace="e054b19d-08a5-418f-be47-3796e3c82a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KeywordTaxHTField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bbca6-3ea7-4b70-b580-86c52610cfa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7" nillable="true" ma:taxonomy="true" ma:internalName="TaxKeywordTaxHTField" ma:taxonomyFieldName="TaxKeyword" ma:displayName="Enterprise Keywords" ma:fieldId="{23f27201-bee3-471e-b2e7-b64fd8b7ca38}" ma:taxonomyMulti="true" ma:sspId="879308d4-bde5-4dca-adcb-0162404f863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8" nillable="true" ma:displayName="Taxonomy Catch All Column" ma:hidden="true" ma:list="{cddddf1c-f169-4d11-862d-17b46a7a42f0}" ma:internalName="TaxCatchAll" ma:showField="CatchAllData" ma:web="964bbca6-3ea7-4b70-b580-86c52610cf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4b19d-08a5-418f-be47-3796e3c82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77E853-032E-4FAD-B0C5-220B46EDD9D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6559871-3858-4495-805D-450AEC80A880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terms/"/>
    <ds:schemaRef ds:uri="http://schemas.microsoft.com/office/infopath/2007/PartnerControls"/>
    <ds:schemaRef ds:uri="e054b19d-08a5-418f-be47-3796e3c82a64"/>
    <ds:schemaRef ds:uri="964bbca6-3ea7-4b70-b580-86c52610cfa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C764C80-804E-4896-8171-F3DC1B119329}"/>
</file>

<file path=customXml/itemProps4.xml><?xml version="1.0" encoding="utf-8"?>
<ds:datastoreItem xmlns:ds="http://schemas.openxmlformats.org/officeDocument/2006/customXml" ds:itemID="{551FF7A3-A4B5-49C2-9892-F27EB7B896B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d9008a0-7846-4989-a4c5-77cfad3f7e4e}" enabled="0" method="" siteId="{fd9008a0-7846-4989-a4c5-77cfad3f7e4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Inventory</vt:lpstr>
      <vt:lpstr>Summary by Scout</vt:lpstr>
      <vt:lpstr>Parent Form</vt:lpstr>
      <vt:lpstr>'Parent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Rose, Brian</dc:creator>
  <cp:lastModifiedBy>Kallee Kissling</cp:lastModifiedBy>
  <cp:lastPrinted>2015-08-27T16:36:27Z</cp:lastPrinted>
  <dcterms:created xsi:type="dcterms:W3CDTF">2008-09-24T03:46:53Z</dcterms:created>
  <dcterms:modified xsi:type="dcterms:W3CDTF">2024-07-01T17:04:40Z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0x010100B2A04CD7D8331946B6CF6DCEF1CFC8F3</vt:lpwstr>
  </property>
  <property fmtid="{D5CDD505-2E9C-101B-9397-08002B2CF9AE}" pid="3" name="_dlc_DocIdItemGuid">
    <vt:lpwstr>570feaa7-1f90-473e-a390-f16d515853de</vt:lpwstr>
  </property>
  <property fmtid="{D5CDD505-2E9C-101B-9397-08002B2CF9AE}" pid="4" name="TaxKeyword">
    <vt:lpwstr/>
  </property>
  <property fmtid="{D5CDD505-2E9C-101B-9397-08002B2CF9AE}" pid="5" name="MediaServiceImageTags">
    <vt:lpwstr/>
  </property>
</Properties>
</file>